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76\ad\KATALOGI\aosuch\Documents\UCHWAŁY 2025\Sesja 15.12.2025\"/>
    </mc:Choice>
  </mc:AlternateContent>
  <xr:revisionPtr revIDLastSave="0" documentId="13_ncr:1_{4E17466C-DDA4-4D68-92EC-6FB71FBF06F2}" xr6:coauthVersionLast="47" xr6:coauthVersionMax="47" xr10:uidLastSave="{00000000-0000-0000-0000-000000000000}"/>
  <bookViews>
    <workbookView xWindow="-120" yWindow="-120" windowWidth="27315" windowHeight="15720" xr2:uid="{00000000-000D-0000-FFFF-FFFF00000000}"/>
  </bookViews>
  <sheets>
    <sheet name="Zmiana 2025.12.15" sheetId="1" r:id="rId1"/>
  </sheets>
  <definedNames>
    <definedName name="_xlnm.Print_Area" localSheetId="0">'Zmiana 2025.12.15'!$B$2:$P$22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E17" i="1"/>
  <c r="N21" i="1"/>
  <c r="K16" i="1" l="1"/>
  <c r="G21" i="1"/>
  <c r="E21" i="1" s="1"/>
  <c r="E19" i="1"/>
  <c r="G17" i="1"/>
  <c r="G16" i="1"/>
  <c r="E16" i="1" s="1"/>
  <c r="E18" i="1"/>
  <c r="E20" i="1"/>
  <c r="E22" i="1" l="1"/>
  <c r="O22" i="1" l="1"/>
  <c r="J22" i="1"/>
  <c r="I22" i="1"/>
  <c r="H22" i="1"/>
  <c r="G22" i="1"/>
  <c r="F22" i="1"/>
  <c r="M22" i="1"/>
  <c r="N20" i="1"/>
  <c r="N18" i="1"/>
  <c r="N17" i="1"/>
  <c r="K19" i="1"/>
  <c r="K22" i="1" s="1"/>
  <c r="N22" i="1" l="1"/>
  <c r="L22" i="1"/>
</calcChain>
</file>

<file path=xl/sharedStrings.xml><?xml version="1.0" encoding="utf-8"?>
<sst xmlns="http://schemas.openxmlformats.org/spreadsheetml/2006/main" count="27" uniqueCount="24">
  <si>
    <t>Samorządowy Zakład Budżetowy w Lubrzy</t>
  </si>
  <si>
    <t>Stan środków obrotowych na początek roku</t>
  </si>
  <si>
    <t>Przychody</t>
  </si>
  <si>
    <t>Koszty</t>
  </si>
  <si>
    <t>Stan środków obrotowych na koniec roku</t>
  </si>
  <si>
    <t>Dział</t>
  </si>
  <si>
    <t>Rozdział</t>
  </si>
  <si>
    <t>Ogółem</t>
  </si>
  <si>
    <t>w tym:</t>
  </si>
  <si>
    <t>Nadwyżka środków obrotowych</t>
  </si>
  <si>
    <t>Inne zwiększenia</t>
  </si>
  <si>
    <t>Dotacje</t>
  </si>
  <si>
    <t>Wynagrodzenia</t>
  </si>
  <si>
    <t>Pochodne od wynagrodzeń</t>
  </si>
  <si>
    <t xml:space="preserve">Pozostałe koszty bieżące </t>
  </si>
  <si>
    <t>Inwestycje</t>
  </si>
  <si>
    <t>Przedmiotowe</t>
  </si>
  <si>
    <t>Na inwestycje</t>
  </si>
  <si>
    <t xml:space="preserve"> </t>
  </si>
  <si>
    <t>Przychody                  z dostaw robót           i usług</t>
  </si>
  <si>
    <t>Przychody i koszty Samorządowego Zakładu Budżetowego na 2025 rok</t>
  </si>
  <si>
    <t xml:space="preserve">                                                  </t>
  </si>
  <si>
    <t xml:space="preserve">                     </t>
  </si>
  <si>
    <t>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</si>
</sst>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zł&quot;;[Red]\-#,##0\ &quot;zł&quot;"/>
    <numFmt numFmtId="8" formatCode="#,##0.00\ &quot;zł&quot;;[Red]\-#,##0.00\ &quot;zł&quot;"/>
    <numFmt numFmtId="164" formatCode="#,##0\ &quot;zł&quot;"/>
    <numFmt numFmtId="165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4" fillId="0" borderId="1" xfId="0" applyFont="1" applyBorder="1" applyAlignment="1">
      <alignment vertical="center"/>
    </xf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6" fontId="6" fillId="0" borderId="2" xfId="0" applyNumberFormat="1" applyFont="1" applyBorder="1" applyAlignment="1">
      <alignment horizontal="right" vertical="center" wrapText="1"/>
    </xf>
    <xf numFmtId="6" fontId="0" fillId="0" borderId="0" xfId="0" applyNumberFormat="1"/>
    <xf numFmtId="8" fontId="6" fillId="0" borderId="2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6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8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22"/>
  <sheetViews>
    <sheetView tabSelected="1" workbookViewId="0">
      <selection activeCell="T10" sqref="T10"/>
    </sheetView>
  </sheetViews>
  <sheetFormatPr defaultRowHeight="15" x14ac:dyDescent="0.25"/>
  <cols>
    <col min="4" max="4" width="11.7109375" customWidth="1"/>
    <col min="5" max="5" width="12.140625" customWidth="1"/>
    <col min="6" max="7" width="10.28515625" customWidth="1"/>
    <col min="8" max="8" width="11.85546875" customWidth="1"/>
    <col min="9" max="11" width="10.28515625" customWidth="1"/>
    <col min="12" max="12" width="11.140625" customWidth="1"/>
    <col min="13" max="16" width="10.28515625" customWidth="1"/>
    <col min="21" max="21" width="11.85546875" customWidth="1"/>
  </cols>
  <sheetData>
    <row r="2" spans="2:19" x14ac:dyDescent="0.25">
      <c r="N2" t="s">
        <v>23</v>
      </c>
    </row>
    <row r="3" spans="2:19" x14ac:dyDescent="0.25">
      <c r="N3" s="1" t="s">
        <v>21</v>
      </c>
    </row>
    <row r="4" spans="2:19" x14ac:dyDescent="0.25">
      <c r="N4" s="1" t="s">
        <v>22</v>
      </c>
    </row>
    <row r="5" spans="2:19" x14ac:dyDescent="0.25">
      <c r="N5" s="1"/>
    </row>
    <row r="6" spans="2:19" ht="15.75" x14ac:dyDescent="0.25">
      <c r="C6" s="2"/>
    </row>
    <row r="7" spans="2:19" ht="15.75" customHeight="1" x14ac:dyDescent="0.25">
      <c r="B7" s="21" t="s">
        <v>20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3"/>
      <c r="R7" s="3"/>
      <c r="S7" s="3"/>
    </row>
    <row r="8" spans="2:19" ht="15.75" x14ac:dyDescent="0.25">
      <c r="B8" s="2"/>
    </row>
    <row r="9" spans="2:19" ht="15.75" x14ac:dyDescent="0.25">
      <c r="C9" s="4"/>
    </row>
    <row r="10" spans="2:19" ht="15.75" x14ac:dyDescent="0.25">
      <c r="B10" s="5" t="s">
        <v>0</v>
      </c>
    </row>
    <row r="11" spans="2:19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  <c r="R11" s="7"/>
    </row>
    <row r="12" spans="2:19" ht="14.45" customHeight="1" x14ac:dyDescent="0.25">
      <c r="B12" s="22"/>
      <c r="C12" s="22"/>
      <c r="D12" s="23" t="s">
        <v>1</v>
      </c>
      <c r="E12" s="24" t="s">
        <v>2</v>
      </c>
      <c r="F12" s="24"/>
      <c r="G12" s="24"/>
      <c r="H12" s="24"/>
      <c r="I12" s="24"/>
      <c r="J12" s="24"/>
      <c r="K12" s="24" t="s">
        <v>3</v>
      </c>
      <c r="L12" s="24"/>
      <c r="M12" s="24"/>
      <c r="N12" s="24"/>
      <c r="O12" s="24"/>
      <c r="P12" s="23" t="s">
        <v>4</v>
      </c>
    </row>
    <row r="13" spans="2:19" ht="14.45" customHeight="1" x14ac:dyDescent="0.25">
      <c r="B13" s="25" t="s">
        <v>5</v>
      </c>
      <c r="C13" s="25" t="s">
        <v>6</v>
      </c>
      <c r="D13" s="23"/>
      <c r="E13" s="25" t="s">
        <v>7</v>
      </c>
      <c r="F13" s="25" t="s">
        <v>8</v>
      </c>
      <c r="G13" s="25"/>
      <c r="H13" s="25"/>
      <c r="I13" s="25"/>
      <c r="J13" s="25"/>
      <c r="K13" s="25" t="s">
        <v>7</v>
      </c>
      <c r="L13" s="25" t="s">
        <v>8</v>
      </c>
      <c r="M13" s="25"/>
      <c r="N13" s="25"/>
      <c r="O13" s="25"/>
      <c r="P13" s="23"/>
    </row>
    <row r="14" spans="2:19" x14ac:dyDescent="0.25">
      <c r="B14" s="25"/>
      <c r="C14" s="25"/>
      <c r="D14" s="23"/>
      <c r="E14" s="25"/>
      <c r="F14" s="23" t="s">
        <v>9</v>
      </c>
      <c r="G14" s="23" t="s">
        <v>10</v>
      </c>
      <c r="H14" s="23" t="s">
        <v>19</v>
      </c>
      <c r="I14" s="25" t="s">
        <v>11</v>
      </c>
      <c r="J14" s="25"/>
      <c r="K14" s="25"/>
      <c r="L14" s="23" t="s">
        <v>12</v>
      </c>
      <c r="M14" s="23" t="s">
        <v>13</v>
      </c>
      <c r="N14" s="23" t="s">
        <v>14</v>
      </c>
      <c r="O14" s="23" t="s">
        <v>15</v>
      </c>
      <c r="P14" s="23"/>
    </row>
    <row r="15" spans="2:19" ht="22.5" x14ac:dyDescent="0.25">
      <c r="B15" s="25"/>
      <c r="C15" s="25"/>
      <c r="D15" s="23"/>
      <c r="E15" s="25"/>
      <c r="F15" s="23"/>
      <c r="G15" s="23"/>
      <c r="H15" s="23"/>
      <c r="I15" s="8" t="s">
        <v>16</v>
      </c>
      <c r="J15" s="8" t="s">
        <v>17</v>
      </c>
      <c r="K15" s="25"/>
      <c r="L15" s="23"/>
      <c r="M15" s="23"/>
      <c r="N15" s="23"/>
      <c r="O15" s="23"/>
      <c r="P15" s="23"/>
    </row>
    <row r="16" spans="2:19" x14ac:dyDescent="0.25">
      <c r="B16" s="8">
        <v>400</v>
      </c>
      <c r="C16" s="8">
        <v>40002</v>
      </c>
      <c r="D16" s="25"/>
      <c r="E16" s="15">
        <f>G16+H16+I16+J16</f>
        <v>958611</v>
      </c>
      <c r="F16" s="15"/>
      <c r="G16" s="16">
        <f>4740+540</f>
        <v>5280</v>
      </c>
      <c r="H16" s="16">
        <v>893081</v>
      </c>
      <c r="I16" s="15">
        <v>52000</v>
      </c>
      <c r="J16" s="17">
        <v>8250</v>
      </c>
      <c r="K16" s="15">
        <f>N16+O16</f>
        <v>390147</v>
      </c>
      <c r="L16" s="15"/>
      <c r="M16" s="15"/>
      <c r="N16" s="15">
        <v>381897</v>
      </c>
      <c r="O16" s="17">
        <v>8250</v>
      </c>
      <c r="P16" s="25"/>
    </row>
    <row r="17" spans="2:21" x14ac:dyDescent="0.25">
      <c r="B17" s="8">
        <v>700</v>
      </c>
      <c r="C17" s="8">
        <v>70005</v>
      </c>
      <c r="D17" s="25"/>
      <c r="E17" s="15">
        <f>G17+H17+J17</f>
        <v>79400</v>
      </c>
      <c r="F17" s="15"/>
      <c r="G17" s="17">
        <f>28000+500+2700</f>
        <v>31200</v>
      </c>
      <c r="H17" s="17">
        <v>18200</v>
      </c>
      <c r="I17" s="15"/>
      <c r="J17" s="17">
        <v>30000</v>
      </c>
      <c r="K17" s="15">
        <f>38513+O17</f>
        <v>68513</v>
      </c>
      <c r="L17" s="15"/>
      <c r="M17" s="15"/>
      <c r="N17" s="15">
        <f t="shared" ref="N17:N20" si="0">K17-L17</f>
        <v>68513</v>
      </c>
      <c r="O17" s="17">
        <v>30000</v>
      </c>
      <c r="P17" s="25"/>
    </row>
    <row r="18" spans="2:21" x14ac:dyDescent="0.25">
      <c r="B18" s="8">
        <v>710</v>
      </c>
      <c r="C18" s="8">
        <v>71035</v>
      </c>
      <c r="D18" s="25"/>
      <c r="E18" s="15">
        <f t="shared" ref="E18:E20" si="1">G18+H18+I18+J18</f>
        <v>124265</v>
      </c>
      <c r="F18" s="15"/>
      <c r="G18" s="17">
        <v>52250</v>
      </c>
      <c r="H18" s="17"/>
      <c r="I18" s="15">
        <v>72015</v>
      </c>
      <c r="J18" s="17"/>
      <c r="K18" s="15">
        <v>71694</v>
      </c>
      <c r="L18" s="15"/>
      <c r="M18" s="15"/>
      <c r="N18" s="15">
        <f t="shared" si="0"/>
        <v>71694</v>
      </c>
      <c r="O18" s="17"/>
      <c r="P18" s="25"/>
    </row>
    <row r="19" spans="2:21" x14ac:dyDescent="0.25">
      <c r="B19" s="8">
        <v>900</v>
      </c>
      <c r="C19" s="8">
        <v>90001</v>
      </c>
      <c r="D19" s="25"/>
      <c r="E19" s="15">
        <f>G19+H19+I19+J19</f>
        <v>2261416</v>
      </c>
      <c r="F19" s="15"/>
      <c r="G19" s="17">
        <v>30</v>
      </c>
      <c r="H19" s="17">
        <v>1665937</v>
      </c>
      <c r="I19" s="15">
        <v>449999</v>
      </c>
      <c r="J19" s="17">
        <v>145450</v>
      </c>
      <c r="K19" s="15">
        <f>N19+O19</f>
        <v>1192412</v>
      </c>
      <c r="L19" s="15"/>
      <c r="M19" s="15"/>
      <c r="N19" s="15">
        <v>1046962</v>
      </c>
      <c r="O19" s="17">
        <v>145450</v>
      </c>
      <c r="P19" s="25"/>
    </row>
    <row r="20" spans="2:21" x14ac:dyDescent="0.25">
      <c r="B20" s="8">
        <v>900</v>
      </c>
      <c r="C20" s="8">
        <v>90003</v>
      </c>
      <c r="D20" s="25"/>
      <c r="E20" s="15">
        <f t="shared" si="1"/>
        <v>212510</v>
      </c>
      <c r="F20" s="15"/>
      <c r="G20" s="17"/>
      <c r="H20" s="17">
        <v>212510</v>
      </c>
      <c r="I20" s="18"/>
      <c r="J20" s="17"/>
      <c r="K20" s="15">
        <v>51118</v>
      </c>
      <c r="L20" s="15"/>
      <c r="M20" s="15"/>
      <c r="N20" s="15">
        <f t="shared" si="0"/>
        <v>51118</v>
      </c>
      <c r="O20" s="17"/>
      <c r="P20" s="25"/>
    </row>
    <row r="21" spans="2:21" x14ac:dyDescent="0.25">
      <c r="B21" s="8">
        <v>900</v>
      </c>
      <c r="C21" s="8">
        <v>90017</v>
      </c>
      <c r="D21" s="25"/>
      <c r="E21" s="19">
        <f>G21+H21</f>
        <v>323958.84000000003</v>
      </c>
      <c r="F21" s="15"/>
      <c r="G21" s="17">
        <f>52+192</f>
        <v>244</v>
      </c>
      <c r="H21" s="20">
        <v>323714.84000000003</v>
      </c>
      <c r="I21" s="18"/>
      <c r="J21" s="17" t="s">
        <v>18</v>
      </c>
      <c r="K21" s="15">
        <v>1876271</v>
      </c>
      <c r="L21" s="15">
        <v>1390130</v>
      </c>
      <c r="M21" s="15">
        <v>384041</v>
      </c>
      <c r="N21" s="15">
        <f>K21-L21-M21</f>
        <v>102100</v>
      </c>
      <c r="O21" s="17"/>
      <c r="P21" s="25"/>
    </row>
    <row r="22" spans="2:21" x14ac:dyDescent="0.25">
      <c r="B22" s="9"/>
      <c r="C22" s="10" t="s">
        <v>7</v>
      </c>
      <c r="D22" s="14">
        <v>-258298.84</v>
      </c>
      <c r="E22" s="13">
        <f>SUM(E16:E21)</f>
        <v>3960160.84</v>
      </c>
      <c r="F22" s="11">
        <f t="shared" ref="F22:O22" si="2">SUM(F16:F21)</f>
        <v>0</v>
      </c>
      <c r="G22" s="11">
        <f t="shared" si="2"/>
        <v>89004</v>
      </c>
      <c r="H22" s="13">
        <f>SUM(H16:H21)</f>
        <v>3113442.84</v>
      </c>
      <c r="I22" s="11">
        <f>SUM(I16:I21)</f>
        <v>574014</v>
      </c>
      <c r="J22" s="11">
        <f t="shared" si="2"/>
        <v>183700</v>
      </c>
      <c r="K22" s="11">
        <f>SUM(K16:K21)</f>
        <v>3650155</v>
      </c>
      <c r="L22" s="11">
        <f t="shared" si="2"/>
        <v>1390130</v>
      </c>
      <c r="M22" s="11">
        <f t="shared" si="2"/>
        <v>384041</v>
      </c>
      <c r="N22" s="11">
        <f>SUM(N16:N21)</f>
        <v>1722284</v>
      </c>
      <c r="O22" s="11">
        <f t="shared" si="2"/>
        <v>183700</v>
      </c>
      <c r="P22" s="11">
        <v>51707</v>
      </c>
      <c r="U22" s="12"/>
    </row>
  </sheetData>
  <mergeCells count="22">
    <mergeCell ref="D16:D21"/>
    <mergeCell ref="P16:P21"/>
    <mergeCell ref="K13:K15"/>
    <mergeCell ref="L13:O13"/>
    <mergeCell ref="F14:F15"/>
    <mergeCell ref="G14:G15"/>
    <mergeCell ref="H14:H15"/>
    <mergeCell ref="I14:J14"/>
    <mergeCell ref="L14:L15"/>
    <mergeCell ref="M14:M15"/>
    <mergeCell ref="N14:N15"/>
    <mergeCell ref="O14:O15"/>
    <mergeCell ref="B7:P7"/>
    <mergeCell ref="B12:C12"/>
    <mergeCell ref="D12:D15"/>
    <mergeCell ref="E12:J12"/>
    <mergeCell ref="K12:O12"/>
    <mergeCell ref="P12:P15"/>
    <mergeCell ref="B13:B15"/>
    <mergeCell ref="C13:C15"/>
    <mergeCell ref="E13:E15"/>
    <mergeCell ref="F13:J13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Zmiana 2025.12.15</vt:lpstr>
      <vt:lpstr>'Zmiana 2025.12.15'!Obszar_wydruku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Kawulok</dc:creator>
  <cp:lastModifiedBy>Anna Osuch</cp:lastModifiedBy>
  <cp:lastPrinted>2025-12-01T12:24:14Z</cp:lastPrinted>
  <dcterms:created xsi:type="dcterms:W3CDTF">2025-02-07T10:25:58Z</dcterms:created>
  <dcterms:modified xsi:type="dcterms:W3CDTF">2025-12-12T08:59:34Z</dcterms:modified>
</cp:coreProperties>
</file>